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680" yWindow="100" windowWidth="19440" windowHeight="14000"/>
  </bookViews>
  <sheets>
    <sheet name="(1) JGW slaves 1800 by state" sheetId="1" r:id="rId1"/>
    <sheet name="(2) Slaves 1800 by region" sheetId="2" r:id="rId2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9" i="1"/>
  <c r="E29"/>
  <c r="D29"/>
  <c r="C29"/>
  <c r="B29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G38" i="2"/>
  <c r="F38"/>
  <c r="E38"/>
  <c r="D38"/>
  <c r="C38"/>
  <c r="B38"/>
  <c r="F36"/>
  <c r="F35"/>
  <c r="F34"/>
  <c r="F33"/>
  <c r="G31"/>
  <c r="F31"/>
  <c r="E31"/>
  <c r="D31"/>
  <c r="C31"/>
  <c r="B31"/>
  <c r="G28"/>
  <c r="F28"/>
  <c r="E28"/>
  <c r="D28"/>
  <c r="C28"/>
  <c r="B28"/>
  <c r="F27"/>
  <c r="F26"/>
  <c r="F25"/>
  <c r="F24"/>
  <c r="F23"/>
  <c r="F22"/>
  <c r="F21"/>
  <c r="G19"/>
  <c r="F19"/>
  <c r="E19"/>
  <c r="D19"/>
  <c r="C19"/>
  <c r="B19"/>
  <c r="F18"/>
  <c r="F17"/>
  <c r="F16"/>
  <c r="G14"/>
  <c r="F14"/>
  <c r="E14"/>
  <c r="D14"/>
  <c r="C14"/>
  <c r="B14"/>
  <c r="F13"/>
  <c r="F12"/>
  <c r="F11"/>
  <c r="F10"/>
  <c r="F9"/>
  <c r="F8"/>
</calcChain>
</file>

<file path=xl/sharedStrings.xml><?xml version="1.0" encoding="utf-8"?>
<sst xmlns="http://schemas.openxmlformats.org/spreadsheetml/2006/main" count="93" uniqueCount="63">
  <si>
    <t>Total (US-West =</t>
    <phoneticPr fontId="1" type="noConversion"/>
  </si>
  <si>
    <t>"original 13" area)</t>
    <phoneticPr fontId="1" type="noConversion"/>
  </si>
  <si>
    <t>Total, all these states</t>
    <phoneticPr fontId="1" type="noConversion"/>
  </si>
  <si>
    <t>Slave labor force by broad sectors 1800</t>
    <phoneticPr fontId="1" type="noConversion"/>
  </si>
  <si>
    <t>All</t>
  </si>
  <si>
    <t>Rural</t>
  </si>
  <si>
    <t>Small Town</t>
  </si>
  <si>
    <t>Big City</t>
  </si>
  <si>
    <t xml:space="preserve">  Slaves</t>
  </si>
  <si>
    <t xml:space="preserve">      10+</t>
  </si>
  <si>
    <t xml:space="preserve">    10+</t>
  </si>
  <si>
    <t>CONNECTICUT</t>
  </si>
  <si>
    <t>DELAWARE</t>
  </si>
  <si>
    <t>DISTofCOL</t>
  </si>
  <si>
    <t>GEORGIA</t>
  </si>
  <si>
    <t>INDIANA (est.)</t>
  </si>
  <si>
    <t>KENTUCKY</t>
  </si>
  <si>
    <t>MAINE</t>
  </si>
  <si>
    <t>MARYLAND</t>
  </si>
  <si>
    <t>MASSACHUSETTS</t>
  </si>
  <si>
    <t>MISSISSIPPI</t>
  </si>
  <si>
    <t>NEW HAMPSHIRE</t>
  </si>
  <si>
    <t>NEW JERSEY</t>
  </si>
  <si>
    <t>NEW YORK</t>
  </si>
  <si>
    <t>NO.CAROLINA</t>
  </si>
  <si>
    <t>PENNSYLVANIA</t>
  </si>
  <si>
    <t>RHODE IS</t>
  </si>
  <si>
    <t>S.CAROLINA</t>
  </si>
  <si>
    <t>TENNESSEE</t>
  </si>
  <si>
    <t>VERMONT</t>
  </si>
  <si>
    <t>VIRGINIA</t>
  </si>
  <si>
    <t>Connecticut</t>
  </si>
  <si>
    <t>Maine</t>
  </si>
  <si>
    <t>Massachusetts</t>
  </si>
  <si>
    <t>New Hampshire</t>
  </si>
  <si>
    <t>Rhode Island</t>
  </si>
  <si>
    <t>Vermont</t>
  </si>
  <si>
    <t>New England</t>
  </si>
  <si>
    <t>Delaware</t>
  </si>
  <si>
    <t>District of Columbia</t>
  </si>
  <si>
    <t>Maryland</t>
  </si>
  <si>
    <t>New Jersey</t>
  </si>
  <si>
    <t>New York</t>
  </si>
  <si>
    <t>Pennsylvania</t>
  </si>
  <si>
    <t>Mid Atlantic</t>
  </si>
  <si>
    <t>Georgia</t>
  </si>
  <si>
    <t>Kentucky</t>
  </si>
  <si>
    <t>Mississippi</t>
  </si>
  <si>
    <t>North Carolina</t>
  </si>
  <si>
    <t>South Carolina</t>
  </si>
  <si>
    <t>Tennessee</t>
  </si>
  <si>
    <t>Virginia</t>
  </si>
  <si>
    <t xml:space="preserve">  Slaves 10+</t>
  </si>
  <si>
    <t>Total</t>
  </si>
  <si>
    <t>Farm LF</t>
  </si>
  <si>
    <t>Non-Farm LF</t>
  </si>
  <si>
    <t>Total LF</t>
  </si>
  <si>
    <t>Indiana</t>
  </si>
  <si>
    <t>US (total of these)</t>
    <phoneticPr fontId="1" type="noConversion"/>
  </si>
  <si>
    <t>Note: Slave non-farm labor force distributed across rural, small town, and big city as is the total (free and slave) labor force (based on Weiss), and Indiana follows as Kentucky.</t>
    <phoneticPr fontId="1" type="noConversion"/>
  </si>
  <si>
    <t>Slave labor force 1800, based on Weiss for farm and non-farm labor force</t>
    <phoneticPr fontId="1" type="noConversion"/>
  </si>
  <si>
    <t>South Atlantic</t>
    <phoneticPr fontId="1" type="noConversion"/>
  </si>
  <si>
    <t>from Worksheet (1), JGW Slaves 1800 by state</t>
    <phoneticPr fontId="1" type="noConversion"/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</si>
</sst>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&quot;$&quot;0_);\(&quot;$&quot;0\)"/>
    <numFmt numFmtId="169" formatCode="0.000"/>
    <numFmt numFmtId="170" formatCode="0.0"/>
    <numFmt numFmtId="171" formatCode="0.0000"/>
  </numFmts>
  <fonts count="8">
    <font>
      <sz val="11"/>
      <color theme="1"/>
      <name val="Calibri"/>
      <family val="2"/>
      <scheme val="minor"/>
    </font>
    <font>
      <sz val="8"/>
      <name val="Verdana"/>
    </font>
    <font>
      <b/>
      <sz val="14"/>
      <color indexed="10"/>
      <name val="Calibri"/>
    </font>
    <font>
      <sz val="12"/>
      <name val="Calibri"/>
    </font>
    <font>
      <sz val="12"/>
      <color indexed="8"/>
      <name val="Calibri"/>
    </font>
    <font>
      <b/>
      <sz val="12"/>
      <color indexed="8"/>
      <name val="Calibri"/>
    </font>
    <font>
      <b/>
      <sz val="12"/>
      <name val="Calibri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168" fontId="3" fillId="0" borderId="0" xfId="0" applyNumberFormat="1" applyFont="1" applyAlignment="1" applyProtection="1">
      <protection locked="0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 applyProtection="1">
      <protection locked="0"/>
    </xf>
    <xf numFmtId="169" fontId="4" fillId="0" borderId="0" xfId="0" applyNumberFormat="1" applyFont="1" applyAlignment="1"/>
    <xf numFmtId="1" fontId="4" fillId="0" borderId="0" xfId="0" applyNumberFormat="1" applyFont="1" applyAlignment="1"/>
    <xf numFmtId="3" fontId="4" fillId="0" borderId="0" xfId="0" applyNumberFormat="1" applyFont="1" applyAlignment="1"/>
    <xf numFmtId="0" fontId="5" fillId="0" borderId="0" xfId="0" applyFont="1" applyAlignment="1"/>
    <xf numFmtId="169" fontId="5" fillId="0" borderId="0" xfId="0" applyNumberFormat="1" applyFont="1" applyAlignment="1"/>
    <xf numFmtId="170" fontId="5" fillId="0" borderId="0" xfId="0" applyNumberFormat="1" applyFont="1" applyAlignment="1"/>
    <xf numFmtId="170" fontId="4" fillId="0" borderId="0" xfId="0" applyNumberFormat="1" applyFont="1" applyAlignment="1"/>
    <xf numFmtId="170" fontId="6" fillId="0" borderId="0" xfId="0" applyNumberFormat="1" applyFont="1" applyAlignment="1"/>
    <xf numFmtId="171" fontId="4" fillId="0" borderId="0" xfId="0" applyNumberFormat="1" applyFont="1" applyAlignment="1"/>
    <xf numFmtId="1" fontId="4" fillId="0" borderId="0" xfId="0" applyNumberFormat="1" applyFont="1" applyAlignment="1"/>
    <xf numFmtId="0" fontId="4" fillId="0" borderId="1" xfId="0" applyFont="1" applyBorder="1" applyAlignment="1">
      <alignment horizontal="left"/>
    </xf>
    <xf numFmtId="0" fontId="7" fillId="0" borderId="0" xfId="0" applyFont="1" applyAlignment="1" applyProtection="1">
      <protection locked="0"/>
    </xf>
    <xf numFmtId="0" fontId="5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T34"/>
  <sheetViews>
    <sheetView tabSelected="1" workbookViewId="0">
      <selection activeCell="K17" sqref="K17"/>
    </sheetView>
  </sheetViews>
  <sheetFormatPr baseColWidth="10" defaultColWidth="8.83203125" defaultRowHeight="15"/>
  <cols>
    <col min="1" max="1" width="15.33203125" style="2" customWidth="1"/>
    <col min="2" max="2" width="9.5" style="3" customWidth="1"/>
    <col min="3" max="3" width="9.33203125" style="3" customWidth="1"/>
    <col min="4" max="5" width="10.5" style="3" customWidth="1"/>
    <col min="6" max="6" width="11.1640625" style="3" customWidth="1"/>
    <col min="7" max="7" width="10.5" style="3" customWidth="1"/>
    <col min="8" max="8" width="3.83203125" style="3" customWidth="1"/>
    <col min="9" max="9" width="15.6640625" style="3" customWidth="1"/>
    <col min="10" max="10" width="6" style="3" customWidth="1"/>
    <col min="11" max="11" width="8.83203125" style="3"/>
    <col min="12" max="12" width="10.83203125" style="3" customWidth="1"/>
    <col min="13" max="13" width="8.83203125" style="3"/>
    <col min="14" max="14" width="3.83203125" style="3" customWidth="1"/>
    <col min="15" max="16384" width="8.83203125" style="3"/>
  </cols>
  <sheetData>
    <row r="1" spans="1:20" ht="18">
      <c r="B1" s="1" t="s">
        <v>60</v>
      </c>
    </row>
    <row r="3" spans="1:20">
      <c r="A3" s="4"/>
      <c r="B3" s="5" t="s">
        <v>56</v>
      </c>
      <c r="C3" s="5" t="s">
        <v>54</v>
      </c>
      <c r="D3" s="6" t="s">
        <v>55</v>
      </c>
      <c r="E3" s="7"/>
      <c r="F3" s="8"/>
      <c r="G3" s="9"/>
      <c r="J3" s="10"/>
    </row>
    <row r="4" spans="1:20">
      <c r="A4" s="4"/>
      <c r="B4" s="11" t="s">
        <v>4</v>
      </c>
      <c r="C4" s="11" t="s">
        <v>4</v>
      </c>
      <c r="D4" s="12" t="s">
        <v>53</v>
      </c>
      <c r="E4" s="11" t="s">
        <v>5</v>
      </c>
      <c r="F4" s="12" t="s">
        <v>6</v>
      </c>
      <c r="G4" s="13" t="s">
        <v>7</v>
      </c>
      <c r="H4" s="11"/>
      <c r="J4" s="11"/>
      <c r="K4" s="11"/>
      <c r="L4" s="11"/>
      <c r="M4" s="11"/>
    </row>
    <row r="5" spans="1:20">
      <c r="A5" s="4"/>
      <c r="B5" s="5" t="s">
        <v>8</v>
      </c>
      <c r="C5" s="5" t="s">
        <v>8</v>
      </c>
      <c r="D5" s="5" t="s">
        <v>8</v>
      </c>
      <c r="E5" s="5" t="s">
        <v>52</v>
      </c>
      <c r="F5" s="5" t="s">
        <v>52</v>
      </c>
      <c r="G5" s="5" t="s">
        <v>52</v>
      </c>
      <c r="H5" s="5"/>
      <c r="J5" s="11"/>
    </row>
    <row r="6" spans="1:20">
      <c r="A6" s="4"/>
      <c r="B6" s="3" t="s">
        <v>9</v>
      </c>
      <c r="C6" s="5" t="s">
        <v>10</v>
      </c>
      <c r="D6" s="5" t="s">
        <v>10</v>
      </c>
      <c r="E6" s="5" t="s">
        <v>53</v>
      </c>
      <c r="F6" s="5" t="s">
        <v>53</v>
      </c>
      <c r="G6" s="5" t="s">
        <v>53</v>
      </c>
      <c r="H6" s="5"/>
      <c r="J6" s="11"/>
    </row>
    <row r="7" spans="1:20">
      <c r="A7" s="14"/>
      <c r="J7" s="11"/>
      <c r="K7" s="23"/>
      <c r="L7" s="23"/>
    </row>
    <row r="8" spans="1:20">
      <c r="A8" s="14" t="s">
        <v>11</v>
      </c>
      <c r="B8" s="17">
        <v>578.70000000000005</v>
      </c>
      <c r="C8" s="17">
        <v>410.64600000000002</v>
      </c>
      <c r="D8" s="17">
        <v>168.05400000000003</v>
      </c>
      <c r="E8" s="17">
        <v>77.83553684210527</v>
      </c>
      <c r="F8" s="17">
        <f t="shared" ref="F8:F27" si="0">D8-E8-G8</f>
        <v>90.21846315789476</v>
      </c>
      <c r="G8" s="17">
        <v>0</v>
      </c>
      <c r="J8" s="11"/>
      <c r="K8" s="23"/>
      <c r="L8" s="23"/>
    </row>
    <row r="9" spans="1:20">
      <c r="A9" s="14" t="s">
        <v>12</v>
      </c>
      <c r="B9" s="17">
        <v>3779.1000000000004</v>
      </c>
      <c r="C9" s="17">
        <v>3229.0309999999999</v>
      </c>
      <c r="D9" s="17">
        <v>550.06900000000041</v>
      </c>
      <c r="E9" s="17">
        <v>264.03312000000017</v>
      </c>
      <c r="F9" s="17">
        <f t="shared" si="0"/>
        <v>286.03588000000025</v>
      </c>
      <c r="G9" s="17">
        <v>0</v>
      </c>
      <c r="J9" s="11"/>
      <c r="K9" s="23"/>
      <c r="L9" s="23"/>
      <c r="M9" s="23"/>
    </row>
    <row r="10" spans="1:20">
      <c r="A10" s="14" t="s">
        <v>13</v>
      </c>
      <c r="B10" s="17">
        <v>1367.1</v>
      </c>
      <c r="C10" s="17">
        <v>334</v>
      </c>
      <c r="D10" s="17">
        <v>1032.585</v>
      </c>
      <c r="E10" s="17">
        <v>495.64080000000001</v>
      </c>
      <c r="F10" s="17">
        <f t="shared" si="0"/>
        <v>536.94420000000002</v>
      </c>
      <c r="G10" s="17">
        <v>0</v>
      </c>
      <c r="J10" s="11"/>
      <c r="K10" s="23"/>
      <c r="L10" s="23"/>
    </row>
    <row r="11" spans="1:20">
      <c r="A11" s="14" t="s">
        <v>14</v>
      </c>
      <c r="B11" s="17">
        <v>35099.396552706079</v>
      </c>
      <c r="C11" s="17">
        <v>28690.105387812193</v>
      </c>
      <c r="D11" s="17">
        <v>6409.2911648938862</v>
      </c>
      <c r="E11" s="17">
        <v>2954.9329396588696</v>
      </c>
      <c r="F11" s="17">
        <f t="shared" si="0"/>
        <v>3454.3582252350166</v>
      </c>
      <c r="G11" s="17">
        <v>0</v>
      </c>
      <c r="J11" s="11"/>
      <c r="K11" s="23"/>
      <c r="L11" s="23"/>
    </row>
    <row r="12" spans="1:20">
      <c r="A12" s="14" t="s">
        <v>15</v>
      </c>
      <c r="B12" s="17">
        <v>83.7</v>
      </c>
      <c r="C12" s="17">
        <v>71.516999999999996</v>
      </c>
      <c r="D12" s="17">
        <v>12.183000000000007</v>
      </c>
      <c r="E12" s="17">
        <v>5.6457804878048812</v>
      </c>
      <c r="F12" s="17">
        <f t="shared" si="0"/>
        <v>6.5372195121951258</v>
      </c>
      <c r="G12" s="17">
        <v>0</v>
      </c>
      <c r="J12" s="11"/>
      <c r="K12" s="23"/>
      <c r="L12" s="23"/>
    </row>
    <row r="13" spans="1:20">
      <c r="A13" s="14" t="s">
        <v>16</v>
      </c>
      <c r="B13" s="17">
        <v>21639.599999999999</v>
      </c>
      <c r="C13" s="17">
        <v>18489.835999999999</v>
      </c>
      <c r="D13" s="17">
        <v>3149.7639999999992</v>
      </c>
      <c r="E13" s="17">
        <v>1459.6467317073168</v>
      </c>
      <c r="F13" s="17">
        <f t="shared" si="0"/>
        <v>1690.1172682926824</v>
      </c>
      <c r="G13" s="17">
        <v>0</v>
      </c>
      <c r="I13" s="18"/>
      <c r="J13" s="11"/>
      <c r="K13" s="23"/>
      <c r="L13" s="23"/>
      <c r="M13" s="23"/>
    </row>
    <row r="14" spans="1:20">
      <c r="A14" s="14" t="s">
        <v>17</v>
      </c>
      <c r="B14" s="17">
        <v>0</v>
      </c>
      <c r="C14" s="17">
        <v>0</v>
      </c>
      <c r="D14" s="17">
        <v>0</v>
      </c>
      <c r="E14" s="17">
        <v>0</v>
      </c>
      <c r="F14" s="17">
        <f t="shared" si="0"/>
        <v>0</v>
      </c>
      <c r="G14" s="17">
        <v>0</v>
      </c>
      <c r="I14" s="18"/>
      <c r="J14" s="11"/>
      <c r="K14" s="23"/>
      <c r="L14" s="23"/>
    </row>
    <row r="15" spans="1:20">
      <c r="A15" s="14" t="s">
        <v>18</v>
      </c>
      <c r="B15" s="17">
        <v>62329.5</v>
      </c>
      <c r="C15" s="17">
        <v>51660</v>
      </c>
      <c r="D15" s="17">
        <v>10670.387000000002</v>
      </c>
      <c r="E15" s="17">
        <v>4935.3986382428957</v>
      </c>
      <c r="F15" s="17">
        <f t="shared" si="0"/>
        <v>0</v>
      </c>
      <c r="G15" s="17">
        <v>5734.9883617571077</v>
      </c>
      <c r="J15" s="11"/>
      <c r="K15" s="23"/>
      <c r="L15" s="23"/>
      <c r="S15" s="15"/>
      <c r="T15" s="16"/>
    </row>
    <row r="16" spans="1:20">
      <c r="A16" s="14" t="s">
        <v>19</v>
      </c>
      <c r="B16" s="17">
        <v>0</v>
      </c>
      <c r="C16" s="17">
        <v>0</v>
      </c>
      <c r="D16" s="17">
        <v>0</v>
      </c>
      <c r="E16" s="17">
        <v>0</v>
      </c>
      <c r="F16" s="17">
        <f t="shared" si="0"/>
        <v>0</v>
      </c>
      <c r="G16" s="17">
        <v>0</v>
      </c>
      <c r="J16" s="11"/>
      <c r="K16" s="23"/>
      <c r="L16" s="23"/>
      <c r="S16" s="15"/>
      <c r="T16" s="16"/>
    </row>
    <row r="17" spans="1:20">
      <c r="A17" s="14" t="s">
        <v>20</v>
      </c>
      <c r="B17" s="17">
        <v>2069.1</v>
      </c>
      <c r="C17" s="17">
        <v>1767.931</v>
      </c>
      <c r="D17" s="17">
        <v>301.16899999999987</v>
      </c>
      <c r="E17" s="17">
        <v>129.0724285714285</v>
      </c>
      <c r="F17" s="17">
        <f t="shared" si="0"/>
        <v>172.09657142857137</v>
      </c>
      <c r="G17" s="17">
        <v>0</v>
      </c>
      <c r="J17" s="11"/>
      <c r="K17" s="23"/>
      <c r="L17" s="24"/>
      <c r="M17" s="23"/>
      <c r="S17" s="15"/>
      <c r="T17" s="16"/>
    </row>
    <row r="18" spans="1:20">
      <c r="A18" s="14" t="s">
        <v>21</v>
      </c>
      <c r="B18" s="17">
        <v>5.4</v>
      </c>
      <c r="C18" s="17">
        <v>4.6139999999999999</v>
      </c>
      <c r="D18" s="17">
        <v>0</v>
      </c>
      <c r="E18" s="17">
        <v>0</v>
      </c>
      <c r="F18" s="17">
        <f t="shared" si="0"/>
        <v>0</v>
      </c>
      <c r="G18" s="17">
        <v>0</v>
      </c>
      <c r="J18" s="11"/>
      <c r="K18" s="23"/>
      <c r="L18" s="23"/>
      <c r="S18" s="15"/>
      <c r="T18" s="16"/>
    </row>
    <row r="19" spans="1:20">
      <c r="A19" s="14" t="s">
        <v>22</v>
      </c>
      <c r="B19" s="17">
        <v>7552.7999999999993</v>
      </c>
      <c r="C19" s="17">
        <v>6454</v>
      </c>
      <c r="D19" s="17">
        <v>1099.351999999999</v>
      </c>
      <c r="E19" s="17">
        <v>511.76731034482708</v>
      </c>
      <c r="F19" s="17">
        <f t="shared" si="0"/>
        <v>587.58468965517181</v>
      </c>
      <c r="G19" s="17">
        <v>0</v>
      </c>
      <c r="J19" s="11"/>
      <c r="K19" s="23"/>
      <c r="L19" s="23"/>
      <c r="M19" s="23"/>
      <c r="S19" s="15"/>
      <c r="T19" s="21"/>
    </row>
    <row r="20" spans="1:20">
      <c r="A20" s="14" t="s">
        <v>23</v>
      </c>
      <c r="B20" s="17">
        <v>12368.630843116331</v>
      </c>
      <c r="C20" s="17">
        <v>8282.0709092849538</v>
      </c>
      <c r="D20" s="17">
        <v>4086.5599338313768</v>
      </c>
      <c r="E20" s="17">
        <v>1891.0355772239313</v>
      </c>
      <c r="F20" s="17">
        <f t="shared" si="0"/>
        <v>420.67528730617096</v>
      </c>
      <c r="G20" s="17">
        <v>1774.8490693012745</v>
      </c>
      <c r="J20" s="11"/>
      <c r="K20" s="23"/>
      <c r="L20" s="23"/>
      <c r="M20" s="23"/>
      <c r="S20" s="15"/>
      <c r="T20" s="21"/>
    </row>
    <row r="21" spans="1:20">
      <c r="A21" s="14" t="s">
        <v>24</v>
      </c>
      <c r="B21" s="17">
        <v>74202.299999999988</v>
      </c>
      <c r="C21" s="17">
        <v>63401</v>
      </c>
      <c r="D21" s="17">
        <v>10800.556999999986</v>
      </c>
      <c r="E21" s="17">
        <v>4979.8975389221496</v>
      </c>
      <c r="F21" s="17">
        <f t="shared" si="0"/>
        <v>5820.6594610778366</v>
      </c>
      <c r="G21" s="17">
        <v>0</v>
      </c>
      <c r="I21" s="18"/>
      <c r="J21" s="11"/>
      <c r="K21" s="23"/>
      <c r="L21" s="23"/>
      <c r="M21" s="23"/>
      <c r="O21" s="18"/>
      <c r="Q21" s="18"/>
      <c r="R21" s="18"/>
      <c r="S21" s="19"/>
      <c r="T21" s="22"/>
    </row>
    <row r="22" spans="1:20">
      <c r="A22" s="14" t="s">
        <v>25</v>
      </c>
      <c r="B22" s="17">
        <v>1037.7</v>
      </c>
      <c r="C22" s="17">
        <v>838</v>
      </c>
      <c r="D22" s="17">
        <v>200.25900000000001</v>
      </c>
      <c r="E22" s="17">
        <v>92.619787500000015</v>
      </c>
      <c r="F22" s="17">
        <f t="shared" si="0"/>
        <v>42.721919999999997</v>
      </c>
      <c r="G22" s="17">
        <v>64.917292500000002</v>
      </c>
      <c r="I22" s="18"/>
      <c r="J22" s="11"/>
      <c r="K22" s="23"/>
      <c r="L22" s="23"/>
      <c r="O22" s="18"/>
      <c r="Q22" s="18"/>
      <c r="R22" s="18"/>
      <c r="S22" s="19"/>
      <c r="T22" s="20"/>
    </row>
    <row r="23" spans="1:20">
      <c r="A23" s="14" t="s">
        <v>26</v>
      </c>
      <c r="B23" s="17">
        <v>231.3</v>
      </c>
      <c r="C23" s="17">
        <v>139.18899999999999</v>
      </c>
      <c r="D23" s="17">
        <v>92.111000000000018</v>
      </c>
      <c r="E23" s="17">
        <v>42.799050505050516</v>
      </c>
      <c r="F23" s="17">
        <f t="shared" si="0"/>
        <v>49.311949494949502</v>
      </c>
      <c r="G23" s="17">
        <v>0</v>
      </c>
      <c r="J23" s="11"/>
      <c r="K23" s="23"/>
      <c r="L23" s="23"/>
      <c r="S23" s="15"/>
      <c r="T23" s="16"/>
    </row>
    <row r="24" spans="1:20">
      <c r="A24" s="14" t="s">
        <v>27</v>
      </c>
      <c r="B24" s="17">
        <v>88870.5</v>
      </c>
      <c r="C24" s="17">
        <v>70828</v>
      </c>
      <c r="D24" s="17">
        <v>18043.293000000005</v>
      </c>
      <c r="E24" s="17">
        <v>8352.5218235294142</v>
      </c>
      <c r="F24" s="17">
        <f t="shared" si="0"/>
        <v>7291.1516470588249</v>
      </c>
      <c r="G24" s="17">
        <v>2399.6195294117656</v>
      </c>
      <c r="J24" s="11"/>
      <c r="K24" s="23"/>
      <c r="L24" s="23"/>
      <c r="S24" s="15"/>
      <c r="T24" s="16"/>
    </row>
    <row r="25" spans="1:20">
      <c r="A25" s="14" t="s">
        <v>28</v>
      </c>
      <c r="B25" s="17">
        <v>7550.1</v>
      </c>
      <c r="C25" s="17">
        <v>6451.1410000000005</v>
      </c>
      <c r="D25" s="17">
        <v>1098.9589999999998</v>
      </c>
      <c r="E25" s="17">
        <v>514.40634042553188</v>
      </c>
      <c r="F25" s="17">
        <f t="shared" si="0"/>
        <v>584.55265957446795</v>
      </c>
      <c r="G25" s="17">
        <v>0</v>
      </c>
      <c r="J25" s="11"/>
      <c r="K25" s="23"/>
      <c r="L25" s="23"/>
      <c r="S25" s="15"/>
      <c r="T25" s="16"/>
    </row>
    <row r="26" spans="1:20">
      <c r="A26" s="14" t="s">
        <v>29</v>
      </c>
      <c r="B26" s="17">
        <v>0</v>
      </c>
      <c r="C26" s="17">
        <v>0</v>
      </c>
      <c r="D26" s="17">
        <v>0</v>
      </c>
      <c r="E26" s="17">
        <v>0</v>
      </c>
      <c r="F26" s="17">
        <f t="shared" si="0"/>
        <v>0</v>
      </c>
      <c r="G26" s="17">
        <v>0</v>
      </c>
      <c r="J26" s="11"/>
      <c r="K26" s="23"/>
      <c r="L26" s="23"/>
      <c r="S26" s="15"/>
      <c r="T26" s="16"/>
    </row>
    <row r="27" spans="1:20">
      <c r="A27" s="14" t="s">
        <v>30</v>
      </c>
      <c r="B27" s="17">
        <v>198126.90000000002</v>
      </c>
      <c r="C27" s="17">
        <v>165115.83499999999</v>
      </c>
      <c r="D27" s="17">
        <v>33011.065000000031</v>
      </c>
      <c r="E27" s="17">
        <v>15254.384263848411</v>
      </c>
      <c r="F27" s="17">
        <f t="shared" si="0"/>
        <v>14821.294489795931</v>
      </c>
      <c r="G27" s="17">
        <v>2935.3862463556879</v>
      </c>
      <c r="J27" s="11"/>
      <c r="K27" s="23"/>
      <c r="L27" s="23"/>
      <c r="M27" s="23"/>
      <c r="S27" s="15"/>
      <c r="T27" s="16"/>
    </row>
    <row r="28" spans="1:20">
      <c r="B28" s="17"/>
      <c r="C28" s="17"/>
      <c r="D28" s="17"/>
      <c r="E28" s="17"/>
      <c r="F28" s="17"/>
      <c r="G28" s="17"/>
      <c r="J28" s="11"/>
      <c r="K28" s="23"/>
      <c r="L28" s="23"/>
      <c r="S28" s="15"/>
      <c r="T28" s="16"/>
    </row>
    <row r="29" spans="1:20">
      <c r="A29" s="14" t="s">
        <v>58</v>
      </c>
      <c r="B29" s="17">
        <f>SUM(B8:B27)</f>
        <v>516891.82739582239</v>
      </c>
      <c r="C29" s="17">
        <f t="shared" ref="C29:F29" si="1">SUM(C8:C27)</f>
        <v>426166.91629709711</v>
      </c>
      <c r="D29" s="17">
        <f t="shared" si="1"/>
        <v>90725.658098725282</v>
      </c>
      <c r="E29" s="17">
        <f t="shared" si="1"/>
        <v>41961.637667809737</v>
      </c>
      <c r="F29" s="17">
        <f t="shared" si="1"/>
        <v>35854.25993158971</v>
      </c>
      <c r="G29" s="17">
        <v>12909.760499325836</v>
      </c>
      <c r="K29" s="23"/>
      <c r="L29" s="23"/>
      <c r="M29" s="23"/>
      <c r="S29" s="15"/>
      <c r="T29" s="16"/>
    </row>
    <row r="31" spans="1:20">
      <c r="A31" s="2" t="s">
        <v>59</v>
      </c>
    </row>
    <row r="32" spans="1:20">
      <c r="A32" s="14"/>
    </row>
    <row r="33" spans="1:1">
      <c r="A33" s="14"/>
    </row>
    <row r="34" spans="1:1">
      <c r="A34" s="14"/>
    </row>
  </sheetData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S38"/>
  <sheetViews>
    <sheetView workbookViewId="0">
      <selection activeCell="A3" sqref="A3"/>
    </sheetView>
  </sheetViews>
  <sheetFormatPr baseColWidth="10" defaultColWidth="8.83203125" defaultRowHeight="15"/>
  <cols>
    <col min="1" max="1" width="19.83203125" style="3" customWidth="1"/>
    <col min="2" max="4" width="8.83203125" style="3"/>
    <col min="5" max="5" width="10.1640625" style="3" customWidth="1"/>
    <col min="6" max="6" width="11.33203125" style="3" customWidth="1"/>
    <col min="7" max="7" width="9.6640625" style="3" customWidth="1"/>
    <col min="8" max="16384" width="8.83203125" style="3"/>
  </cols>
  <sheetData>
    <row r="1" spans="1:19" ht="18">
      <c r="B1" s="1" t="s">
        <v>3</v>
      </c>
    </row>
    <row r="2" spans="1:19">
      <c r="A2" s="2" t="s">
        <v>62</v>
      </c>
    </row>
    <row r="3" spans="1:19">
      <c r="A3" s="4"/>
      <c r="B3" s="5" t="s">
        <v>56</v>
      </c>
      <c r="C3" s="5" t="s">
        <v>54</v>
      </c>
      <c r="D3" s="25" t="s">
        <v>55</v>
      </c>
      <c r="E3" s="7"/>
      <c r="F3" s="8"/>
      <c r="G3" s="9"/>
    </row>
    <row r="4" spans="1:19">
      <c r="A4" s="4"/>
      <c r="B4" s="11" t="s">
        <v>4</v>
      </c>
      <c r="C4" s="11" t="s">
        <v>4</v>
      </c>
      <c r="D4" s="11" t="s">
        <v>53</v>
      </c>
      <c r="E4" s="11" t="s">
        <v>5</v>
      </c>
      <c r="F4" s="11" t="s">
        <v>6</v>
      </c>
      <c r="G4" s="13" t="s">
        <v>7</v>
      </c>
    </row>
    <row r="5" spans="1:19">
      <c r="A5" s="4"/>
      <c r="B5" s="5" t="s">
        <v>8</v>
      </c>
      <c r="C5" s="5" t="s">
        <v>8</v>
      </c>
      <c r="D5" s="5" t="s">
        <v>8</v>
      </c>
      <c r="E5" s="5" t="s">
        <v>52</v>
      </c>
      <c r="F5" s="5" t="s">
        <v>52</v>
      </c>
      <c r="G5" s="5" t="s">
        <v>52</v>
      </c>
    </row>
    <row r="6" spans="1:19">
      <c r="A6" s="4"/>
      <c r="B6" s="3" t="s">
        <v>9</v>
      </c>
      <c r="C6" s="5" t="s">
        <v>10</v>
      </c>
      <c r="D6" s="5" t="s">
        <v>10</v>
      </c>
      <c r="E6" s="5" t="s">
        <v>53</v>
      </c>
      <c r="F6" s="5" t="s">
        <v>53</v>
      </c>
      <c r="G6" s="5" t="s">
        <v>53</v>
      </c>
    </row>
    <row r="7" spans="1:19">
      <c r="A7" s="14"/>
    </row>
    <row r="8" spans="1:19">
      <c r="A8" s="3" t="s">
        <v>31</v>
      </c>
      <c r="B8" s="17">
        <v>578.70000000000005</v>
      </c>
      <c r="C8" s="17">
        <v>410.64600000000002</v>
      </c>
      <c r="D8" s="17">
        <v>168.05400000000003</v>
      </c>
      <c r="E8" s="17">
        <v>77.83553684210527</v>
      </c>
      <c r="F8" s="17">
        <f t="shared" ref="F8:F13" si="0">D8-E8-G8</f>
        <v>90.21846315789476</v>
      </c>
      <c r="G8" s="17">
        <v>0</v>
      </c>
      <c r="I8" s="26"/>
      <c r="J8" s="16"/>
      <c r="K8" s="16"/>
      <c r="L8" s="16"/>
      <c r="M8" s="16"/>
      <c r="N8" s="16"/>
      <c r="P8" s="16"/>
      <c r="R8" s="16"/>
      <c r="S8" s="16"/>
    </row>
    <row r="9" spans="1:19">
      <c r="A9" s="3" t="s">
        <v>32</v>
      </c>
      <c r="B9" s="17">
        <v>0</v>
      </c>
      <c r="C9" s="17">
        <v>0</v>
      </c>
      <c r="D9" s="17">
        <v>0</v>
      </c>
      <c r="E9" s="17">
        <v>0</v>
      </c>
      <c r="F9" s="17">
        <f t="shared" si="0"/>
        <v>0</v>
      </c>
      <c r="G9" s="17">
        <v>0</v>
      </c>
      <c r="I9" s="26"/>
      <c r="J9" s="16"/>
      <c r="K9" s="16"/>
      <c r="L9" s="16"/>
      <c r="M9" s="16"/>
      <c r="N9" s="16"/>
      <c r="P9" s="16"/>
      <c r="R9" s="16"/>
      <c r="S9" s="16"/>
    </row>
    <row r="10" spans="1:19">
      <c r="A10" s="3" t="s">
        <v>33</v>
      </c>
      <c r="B10" s="17">
        <v>0</v>
      </c>
      <c r="C10" s="17">
        <v>0</v>
      </c>
      <c r="D10" s="17">
        <v>0</v>
      </c>
      <c r="E10" s="17">
        <v>0</v>
      </c>
      <c r="F10" s="17">
        <f t="shared" si="0"/>
        <v>0</v>
      </c>
      <c r="G10" s="17">
        <v>0</v>
      </c>
      <c r="I10" s="26"/>
      <c r="J10" s="16"/>
      <c r="K10" s="16"/>
      <c r="L10" s="16"/>
      <c r="M10" s="16"/>
      <c r="N10" s="16"/>
      <c r="P10" s="16"/>
      <c r="R10" s="16"/>
      <c r="S10" s="16"/>
    </row>
    <row r="11" spans="1:19">
      <c r="A11" s="3" t="s">
        <v>34</v>
      </c>
      <c r="B11" s="17">
        <v>5.4</v>
      </c>
      <c r="C11" s="17">
        <v>4.6139999999999999</v>
      </c>
      <c r="D11" s="17">
        <v>0</v>
      </c>
      <c r="E11" s="17">
        <v>0</v>
      </c>
      <c r="F11" s="17">
        <f t="shared" si="0"/>
        <v>0</v>
      </c>
      <c r="G11" s="17">
        <v>0</v>
      </c>
      <c r="I11" s="26"/>
      <c r="J11" s="16"/>
      <c r="K11" s="16"/>
      <c r="L11" s="16"/>
      <c r="M11" s="16"/>
      <c r="N11" s="16"/>
      <c r="P11" s="16"/>
      <c r="R11" s="16"/>
      <c r="S11" s="16"/>
    </row>
    <row r="12" spans="1:19">
      <c r="A12" s="3" t="s">
        <v>35</v>
      </c>
      <c r="B12" s="17">
        <v>231.3</v>
      </c>
      <c r="C12" s="17">
        <v>139.18899999999999</v>
      </c>
      <c r="D12" s="17">
        <v>92.111000000000018</v>
      </c>
      <c r="E12" s="17">
        <v>42.799050505050516</v>
      </c>
      <c r="F12" s="17">
        <f t="shared" si="0"/>
        <v>49.311949494949502</v>
      </c>
      <c r="G12" s="17">
        <v>0</v>
      </c>
      <c r="I12" s="26"/>
      <c r="J12" s="16"/>
      <c r="K12" s="16"/>
      <c r="L12" s="16"/>
      <c r="M12" s="16"/>
      <c r="N12" s="16"/>
      <c r="P12" s="16"/>
      <c r="R12" s="16"/>
      <c r="S12" s="16"/>
    </row>
    <row r="13" spans="1:19">
      <c r="A13" s="3" t="s">
        <v>36</v>
      </c>
      <c r="B13" s="17">
        <v>0</v>
      </c>
      <c r="C13" s="17">
        <v>0</v>
      </c>
      <c r="D13" s="17">
        <v>0</v>
      </c>
      <c r="E13" s="17">
        <v>0</v>
      </c>
      <c r="F13" s="17">
        <f t="shared" si="0"/>
        <v>0</v>
      </c>
      <c r="G13" s="17">
        <v>0</v>
      </c>
      <c r="I13" s="26"/>
      <c r="J13" s="16"/>
      <c r="K13" s="16"/>
      <c r="L13" s="16"/>
      <c r="M13" s="16"/>
      <c r="N13" s="16"/>
      <c r="P13" s="16"/>
      <c r="R13" s="16"/>
      <c r="S13" s="16"/>
    </row>
    <row r="14" spans="1:19">
      <c r="A14" s="18" t="s">
        <v>37</v>
      </c>
      <c r="B14" s="17">
        <f>SUM(B8:B13)</f>
        <v>815.40000000000009</v>
      </c>
      <c r="C14" s="17">
        <f t="shared" ref="C14:G14" si="1">SUM(C8:C13)</f>
        <v>554.44899999999996</v>
      </c>
      <c r="D14" s="17">
        <f t="shared" si="1"/>
        <v>260.16500000000008</v>
      </c>
      <c r="E14" s="17">
        <f t="shared" si="1"/>
        <v>120.63458734715579</v>
      </c>
      <c r="F14" s="17">
        <f t="shared" si="1"/>
        <v>139.53041265284426</v>
      </c>
      <c r="G14" s="17">
        <f t="shared" si="1"/>
        <v>0</v>
      </c>
      <c r="I14" s="26"/>
      <c r="J14" s="16"/>
      <c r="K14" s="16"/>
      <c r="L14" s="16"/>
      <c r="M14" s="16"/>
      <c r="N14" s="16"/>
      <c r="P14" s="16"/>
      <c r="R14" s="16"/>
      <c r="S14" s="16"/>
    </row>
    <row r="15" spans="1:19">
      <c r="A15" s="18"/>
      <c r="B15" s="17"/>
      <c r="C15" s="17"/>
      <c r="D15" s="17"/>
      <c r="E15" s="17"/>
      <c r="F15" s="17"/>
      <c r="G15" s="17"/>
      <c r="I15" s="26"/>
      <c r="J15" s="16"/>
      <c r="K15" s="16"/>
      <c r="L15" s="16"/>
      <c r="M15" s="16"/>
      <c r="N15" s="16"/>
      <c r="P15" s="16"/>
      <c r="R15" s="16"/>
      <c r="S15" s="16"/>
    </row>
    <row r="16" spans="1:19">
      <c r="A16" s="3" t="s">
        <v>41</v>
      </c>
      <c r="B16" s="17">
        <v>7552.7999999999993</v>
      </c>
      <c r="C16" s="17">
        <v>6454</v>
      </c>
      <c r="D16" s="17">
        <v>1099.351999999999</v>
      </c>
      <c r="E16" s="17">
        <v>511.76731034482708</v>
      </c>
      <c r="F16" s="17">
        <f>D16-E16-G16</f>
        <v>587.58468965517181</v>
      </c>
      <c r="G16" s="17">
        <v>0</v>
      </c>
      <c r="I16" s="26"/>
      <c r="J16" s="16"/>
      <c r="K16" s="16"/>
      <c r="L16" s="16"/>
      <c r="M16" s="16"/>
      <c r="N16" s="16"/>
      <c r="P16" s="16"/>
      <c r="R16" s="16"/>
      <c r="S16" s="16"/>
    </row>
    <row r="17" spans="1:19">
      <c r="A17" s="3" t="s">
        <v>42</v>
      </c>
      <c r="B17" s="17">
        <v>12368.630843116331</v>
      </c>
      <c r="C17" s="17">
        <v>8282.0709092849538</v>
      </c>
      <c r="D17" s="17">
        <v>4086.5599338313768</v>
      </c>
      <c r="E17" s="17">
        <v>1891.0355772239313</v>
      </c>
      <c r="F17" s="17">
        <f>D17-E17-G17</f>
        <v>420.5243566074455</v>
      </c>
      <c r="G17" s="17">
        <v>1775</v>
      </c>
      <c r="I17" s="26"/>
      <c r="J17" s="16"/>
      <c r="K17" s="16"/>
      <c r="L17" s="16"/>
      <c r="M17" s="16"/>
      <c r="N17" s="16"/>
      <c r="P17" s="16"/>
      <c r="R17" s="16"/>
      <c r="S17" s="16"/>
    </row>
    <row r="18" spans="1:19">
      <c r="A18" s="3" t="s">
        <v>43</v>
      </c>
      <c r="B18" s="17">
        <v>1037.7</v>
      </c>
      <c r="C18" s="17">
        <v>838</v>
      </c>
      <c r="D18" s="17">
        <v>200.25900000000001</v>
      </c>
      <c r="E18" s="17">
        <v>92.619787500000015</v>
      </c>
      <c r="F18" s="17">
        <f>D18-E18-G18</f>
        <v>42.639212499999999</v>
      </c>
      <c r="G18" s="17">
        <v>65</v>
      </c>
      <c r="I18" s="26"/>
      <c r="J18" s="16"/>
      <c r="K18" s="16"/>
      <c r="L18" s="16"/>
      <c r="M18" s="16"/>
      <c r="N18" s="16"/>
      <c r="P18" s="16"/>
      <c r="R18" s="16"/>
      <c r="S18" s="16"/>
    </row>
    <row r="19" spans="1:19">
      <c r="A19" s="18" t="s">
        <v>44</v>
      </c>
      <c r="B19" s="17">
        <f>SUM(B16:B18)</f>
        <v>20959.130843116331</v>
      </c>
      <c r="C19" s="17">
        <f t="shared" ref="C19:G19" si="2">SUM(C16:C18)</f>
        <v>15574.070909284954</v>
      </c>
      <c r="D19" s="17">
        <f t="shared" si="2"/>
        <v>5386.1709338313758</v>
      </c>
      <c r="E19" s="17">
        <f t="shared" si="2"/>
        <v>2495.4226750687581</v>
      </c>
      <c r="F19" s="17">
        <f t="shared" si="2"/>
        <v>1050.7482587626173</v>
      </c>
      <c r="G19" s="17">
        <f t="shared" si="2"/>
        <v>1840</v>
      </c>
      <c r="I19" s="26"/>
      <c r="J19" s="16"/>
      <c r="K19" s="16"/>
      <c r="L19" s="16"/>
      <c r="M19" s="16"/>
      <c r="N19" s="16"/>
      <c r="P19" s="16"/>
      <c r="R19" s="16"/>
      <c r="S19" s="16"/>
    </row>
    <row r="20" spans="1:19">
      <c r="A20" s="18"/>
      <c r="B20" s="17"/>
      <c r="C20" s="17"/>
      <c r="D20" s="17"/>
      <c r="E20" s="17"/>
      <c r="F20" s="17"/>
      <c r="G20" s="17"/>
      <c r="I20" s="26"/>
      <c r="J20" s="16"/>
      <c r="K20" s="16"/>
      <c r="L20" s="16"/>
      <c r="M20" s="16"/>
      <c r="N20" s="16"/>
      <c r="P20" s="16"/>
      <c r="R20" s="16"/>
      <c r="S20" s="16"/>
    </row>
    <row r="21" spans="1:19">
      <c r="A21" s="3" t="s">
        <v>38</v>
      </c>
      <c r="B21" s="17">
        <v>3779.1000000000004</v>
      </c>
      <c r="C21" s="17">
        <v>3229.0309999999999</v>
      </c>
      <c r="D21" s="17">
        <v>550.06900000000041</v>
      </c>
      <c r="E21" s="17">
        <v>264.03312000000017</v>
      </c>
      <c r="F21" s="17">
        <f t="shared" ref="F21:F27" si="3">D21-E21-G21</f>
        <v>286.03588000000025</v>
      </c>
      <c r="G21" s="17">
        <v>0</v>
      </c>
      <c r="I21" s="26"/>
      <c r="J21" s="16"/>
      <c r="K21" s="16"/>
      <c r="L21" s="16"/>
      <c r="M21" s="16"/>
      <c r="N21" s="16"/>
      <c r="P21" s="16"/>
      <c r="R21" s="16"/>
      <c r="S21" s="16"/>
    </row>
    <row r="22" spans="1:19">
      <c r="A22" s="3" t="s">
        <v>39</v>
      </c>
      <c r="B22" s="17">
        <v>1367.1</v>
      </c>
      <c r="C22" s="17">
        <v>334</v>
      </c>
      <c r="D22" s="17">
        <v>1032.585</v>
      </c>
      <c r="E22" s="17">
        <v>495.64080000000001</v>
      </c>
      <c r="F22" s="17">
        <f t="shared" si="3"/>
        <v>536.94420000000002</v>
      </c>
      <c r="G22" s="17">
        <v>0</v>
      </c>
      <c r="I22" s="26"/>
      <c r="J22" s="16"/>
      <c r="K22" s="16"/>
      <c r="L22" s="16"/>
      <c r="M22" s="16"/>
      <c r="N22" s="16"/>
      <c r="P22" s="16"/>
      <c r="R22" s="16"/>
      <c r="S22" s="16"/>
    </row>
    <row r="23" spans="1:19">
      <c r="A23" s="3" t="s">
        <v>40</v>
      </c>
      <c r="B23" s="17">
        <v>62329.5</v>
      </c>
      <c r="C23" s="17">
        <v>51660</v>
      </c>
      <c r="D23" s="17">
        <v>10670.387000000002</v>
      </c>
      <c r="E23" s="17">
        <v>4935.3986382428957</v>
      </c>
      <c r="F23" s="17">
        <f t="shared" si="3"/>
        <v>-1.1638242893241113E-2</v>
      </c>
      <c r="G23" s="17">
        <v>5735</v>
      </c>
      <c r="I23" s="26"/>
      <c r="J23" s="16"/>
      <c r="K23" s="16"/>
      <c r="L23" s="16"/>
      <c r="M23" s="16"/>
      <c r="N23" s="16"/>
      <c r="P23" s="16"/>
      <c r="R23" s="16"/>
      <c r="S23" s="16"/>
    </row>
    <row r="24" spans="1:19">
      <c r="A24" s="3" t="s">
        <v>51</v>
      </c>
      <c r="B24" s="17">
        <v>198126.90000000002</v>
      </c>
      <c r="C24" s="17">
        <v>165115.83499999999</v>
      </c>
      <c r="D24" s="17">
        <v>33011.065000000031</v>
      </c>
      <c r="E24" s="17">
        <v>15254.384263848411</v>
      </c>
      <c r="F24" s="17">
        <f t="shared" si="3"/>
        <v>14821.680736151618</v>
      </c>
      <c r="G24" s="17">
        <v>2935</v>
      </c>
      <c r="I24" s="26"/>
      <c r="J24" s="16"/>
      <c r="K24" s="16"/>
      <c r="L24" s="16"/>
      <c r="M24" s="16"/>
      <c r="N24" s="16"/>
      <c r="P24" s="16"/>
      <c r="R24" s="16"/>
      <c r="S24" s="16"/>
    </row>
    <row r="25" spans="1:19">
      <c r="A25" s="3" t="s">
        <v>48</v>
      </c>
      <c r="B25" s="17">
        <v>74202.299999999988</v>
      </c>
      <c r="C25" s="17">
        <v>63401</v>
      </c>
      <c r="D25" s="17">
        <v>10800.556999999986</v>
      </c>
      <c r="E25" s="17">
        <v>4979.8975389221496</v>
      </c>
      <c r="F25" s="17">
        <f t="shared" si="3"/>
        <v>5820.6594610778366</v>
      </c>
      <c r="G25" s="17">
        <v>0</v>
      </c>
      <c r="I25" s="26"/>
      <c r="J25" s="16"/>
      <c r="K25" s="16"/>
      <c r="L25" s="16"/>
      <c r="M25" s="16"/>
      <c r="N25" s="16"/>
      <c r="P25" s="16"/>
      <c r="R25" s="16"/>
      <c r="S25" s="16"/>
    </row>
    <row r="26" spans="1:19">
      <c r="A26" s="3" t="s">
        <v>49</v>
      </c>
      <c r="B26" s="17">
        <v>88870.5</v>
      </c>
      <c r="C26" s="17">
        <v>70828</v>
      </c>
      <c r="D26" s="17">
        <v>18043.293000000005</v>
      </c>
      <c r="E26" s="17">
        <v>8352.5218235294142</v>
      </c>
      <c r="F26" s="17">
        <f t="shared" si="3"/>
        <v>7290.7711764705909</v>
      </c>
      <c r="G26" s="17">
        <v>2400</v>
      </c>
    </row>
    <row r="27" spans="1:19">
      <c r="A27" s="3" t="s">
        <v>45</v>
      </c>
      <c r="B27" s="17">
        <v>35099.396552706079</v>
      </c>
      <c r="C27" s="17">
        <v>28690.105387812193</v>
      </c>
      <c r="D27" s="17">
        <v>6409.2911648938862</v>
      </c>
      <c r="E27" s="17">
        <v>2954.9329396588696</v>
      </c>
      <c r="F27" s="17">
        <f t="shared" si="3"/>
        <v>3454.3582252350166</v>
      </c>
      <c r="G27" s="17">
        <v>0</v>
      </c>
    </row>
    <row r="28" spans="1:19">
      <c r="A28" s="18" t="s">
        <v>61</v>
      </c>
      <c r="B28" s="17">
        <f>SUM(B21:B27)</f>
        <v>463774.7965527061</v>
      </c>
      <c r="C28" s="17">
        <f t="shared" ref="C28:G28" si="4">SUM(C21:C27)</f>
        <v>383257.97138781217</v>
      </c>
      <c r="D28" s="17">
        <f t="shared" si="4"/>
        <v>80517.247164893924</v>
      </c>
      <c r="E28" s="17">
        <f t="shared" si="4"/>
        <v>37236.80912420174</v>
      </c>
      <c r="F28" s="17">
        <f t="shared" si="4"/>
        <v>32210.43804069217</v>
      </c>
      <c r="G28" s="17">
        <f t="shared" si="4"/>
        <v>11070</v>
      </c>
    </row>
    <row r="29" spans="1:19">
      <c r="B29" s="17"/>
      <c r="C29" s="17"/>
      <c r="D29" s="17"/>
      <c r="E29" s="17"/>
      <c r="F29" s="17"/>
      <c r="G29" s="17"/>
    </row>
    <row r="30" spans="1:19">
      <c r="A30" s="18" t="s">
        <v>0</v>
      </c>
      <c r="B30" s="17"/>
      <c r="C30" s="17"/>
      <c r="D30" s="17"/>
      <c r="E30" s="17"/>
      <c r="F30" s="17"/>
      <c r="G30" s="17"/>
    </row>
    <row r="31" spans="1:19">
      <c r="A31" s="27" t="s">
        <v>1</v>
      </c>
      <c r="B31" s="17">
        <f>B14+B19+B28</f>
        <v>485549.32739582245</v>
      </c>
      <c r="C31" s="17">
        <f t="shared" ref="C31:G31" si="5">C14+C19+C28</f>
        <v>399386.49129709712</v>
      </c>
      <c r="D31" s="17">
        <f t="shared" si="5"/>
        <v>86163.583098725299</v>
      </c>
      <c r="E31" s="17">
        <f t="shared" si="5"/>
        <v>39852.86638661765</v>
      </c>
      <c r="F31" s="17">
        <f t="shared" si="5"/>
        <v>33400.716712107635</v>
      </c>
      <c r="G31" s="17">
        <f t="shared" si="5"/>
        <v>12910</v>
      </c>
    </row>
    <row r="32" spans="1:19">
      <c r="B32" s="17"/>
      <c r="C32" s="17"/>
      <c r="D32" s="17"/>
      <c r="E32" s="17"/>
      <c r="F32" s="17"/>
      <c r="G32" s="17"/>
    </row>
    <row r="33" spans="1:7">
      <c r="A33" s="3" t="s">
        <v>57</v>
      </c>
      <c r="B33" s="17">
        <v>83.7</v>
      </c>
      <c r="C33" s="17">
        <v>71.516999999999996</v>
      </c>
      <c r="D33" s="17">
        <v>12.183000000000007</v>
      </c>
      <c r="E33" s="17">
        <v>5.6457804878048812</v>
      </c>
      <c r="F33" s="17">
        <f>D33-E33-G33</f>
        <v>6.5372195121951258</v>
      </c>
      <c r="G33" s="17">
        <v>0</v>
      </c>
    </row>
    <row r="34" spans="1:7">
      <c r="A34" s="3" t="s">
        <v>46</v>
      </c>
      <c r="B34" s="17">
        <v>21639.599999999999</v>
      </c>
      <c r="C34" s="17">
        <v>18489.835999999999</v>
      </c>
      <c r="D34" s="17">
        <v>3149.7639999999992</v>
      </c>
      <c r="E34" s="17">
        <v>1459.6467317073168</v>
      </c>
      <c r="F34" s="17">
        <f>D34-E34-G34</f>
        <v>1690.1172682926824</v>
      </c>
      <c r="G34" s="17">
        <v>0</v>
      </c>
    </row>
    <row r="35" spans="1:7">
      <c r="A35" s="3" t="s">
        <v>47</v>
      </c>
      <c r="B35" s="17">
        <v>2069.1</v>
      </c>
      <c r="C35" s="17">
        <v>1767.931</v>
      </c>
      <c r="D35" s="17">
        <v>301.16899999999987</v>
      </c>
      <c r="E35" s="17">
        <v>129.0724285714285</v>
      </c>
      <c r="F35" s="17">
        <f>D35-E35-G35</f>
        <v>172.09657142857137</v>
      </c>
      <c r="G35" s="17">
        <v>0</v>
      </c>
    </row>
    <row r="36" spans="1:7">
      <c r="A36" s="3" t="s">
        <v>50</v>
      </c>
      <c r="B36" s="17">
        <v>7550.1</v>
      </c>
      <c r="C36" s="17">
        <v>6451.1410000000005</v>
      </c>
      <c r="D36" s="17">
        <v>1098.9589999999998</v>
      </c>
      <c r="E36" s="17">
        <v>514.40634042553188</v>
      </c>
      <c r="F36" s="17">
        <f>D36-E36-G36</f>
        <v>584.55265957446795</v>
      </c>
      <c r="G36" s="17">
        <v>0</v>
      </c>
    </row>
    <row r="37" spans="1:7">
      <c r="B37" s="17"/>
      <c r="C37" s="17"/>
      <c r="D37" s="17"/>
      <c r="E37" s="17"/>
      <c r="F37" s="17"/>
      <c r="G37" s="17"/>
    </row>
    <row r="38" spans="1:7">
      <c r="A38" s="3" t="s">
        <v>2</v>
      </c>
      <c r="B38" s="17">
        <f>B31+SUM(B33:B36)</f>
        <v>516891.82739582245</v>
      </c>
      <c r="C38" s="17">
        <f t="shared" ref="C38:G38" si="6">C31+SUM(C33:C36)</f>
        <v>426166.91629709711</v>
      </c>
      <c r="D38" s="17">
        <f t="shared" si="6"/>
        <v>90725.658098725296</v>
      </c>
      <c r="E38" s="17">
        <f t="shared" si="6"/>
        <v>41961.637667809729</v>
      </c>
      <c r="F38" s="17">
        <f t="shared" si="6"/>
        <v>35854.020430915552</v>
      </c>
      <c r="G38" s="17">
        <f t="shared" si="6"/>
        <v>12910</v>
      </c>
    </row>
  </sheetData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(1) JGW slaves 1800 by state</vt:lpstr>
      <vt:lpstr>(2) Slaves 1800 by region</vt:lpstr>
    </vt:vector>
  </TitlesOfParts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Peter Lindert</cp:lastModifiedBy>
  <cp:lastPrinted>2010-09-09T14:09:49Z</cp:lastPrinted>
  <dcterms:created xsi:type="dcterms:W3CDTF">2010-08-29T18:02:42Z</dcterms:created>
  <dcterms:modified xsi:type="dcterms:W3CDTF">2013-01-10T05:21:06Z</dcterms:modified>
</cp:coreProperties>
</file>